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glaiser\Dropbox\PNF chaudronnerie 2017\Grilles d'évaluation\Grilles CAP RCIS\"/>
    </mc:Choice>
  </mc:AlternateContent>
  <bookViews>
    <workbookView xWindow="4815" yWindow="0" windowWidth="27765" windowHeight="16965" tabRatio="500"/>
  </bookViews>
  <sheets>
    <sheet name="EP1 option B" sheetId="3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" i="3" l="1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7" i="3"/>
  <c r="O28" i="3"/>
  <c r="O29" i="3"/>
  <c r="O30" i="3"/>
  <c r="N29" i="3"/>
  <c r="L29" i="3"/>
  <c r="N27" i="3"/>
  <c r="L27" i="3"/>
  <c r="N28" i="3"/>
  <c r="L28" i="3"/>
  <c r="L26" i="3"/>
  <c r="M17" i="3"/>
  <c r="M18" i="3"/>
  <c r="M19" i="3"/>
  <c r="M20" i="3"/>
  <c r="M21" i="3"/>
  <c r="M22" i="3"/>
  <c r="M23" i="3"/>
  <c r="M24" i="3"/>
  <c r="M25" i="3"/>
  <c r="M5" i="3"/>
  <c r="F31" i="3"/>
  <c r="F33" i="3"/>
  <c r="N18" i="3"/>
  <c r="J18" i="3"/>
  <c r="F35" i="3"/>
  <c r="M6" i="3"/>
  <c r="M7" i="3"/>
  <c r="M8" i="3"/>
  <c r="M9" i="3"/>
  <c r="M10" i="3"/>
  <c r="M11" i="3"/>
  <c r="M12" i="3"/>
  <c r="M13" i="3"/>
  <c r="M14" i="3"/>
  <c r="M15" i="3"/>
  <c r="M16" i="3"/>
  <c r="M27" i="3"/>
  <c r="M28" i="3"/>
  <c r="M29" i="3"/>
  <c r="M26" i="3"/>
  <c r="F32" i="3"/>
  <c r="N13" i="3"/>
  <c r="N14" i="3"/>
  <c r="N15" i="3"/>
  <c r="N16" i="3"/>
  <c r="N17" i="3"/>
  <c r="N19" i="3"/>
  <c r="N20" i="3"/>
  <c r="N21" i="3"/>
  <c r="N22" i="3"/>
  <c r="N23" i="3"/>
  <c r="N24" i="3"/>
  <c r="N7" i="3"/>
  <c r="N25" i="3"/>
  <c r="L25" i="3"/>
  <c r="L17" i="3"/>
  <c r="L16" i="3"/>
  <c r="L13" i="3"/>
  <c r="N11" i="3"/>
  <c r="N12" i="3"/>
  <c r="L11" i="3"/>
  <c r="J7" i="3"/>
  <c r="J8" i="3"/>
  <c r="J9" i="3"/>
  <c r="J10" i="3"/>
  <c r="J11" i="3"/>
  <c r="J12" i="3"/>
  <c r="J13" i="3"/>
  <c r="J14" i="3"/>
  <c r="J15" i="3"/>
  <c r="J16" i="3"/>
  <c r="J17" i="3"/>
  <c r="J19" i="3"/>
  <c r="J20" i="3"/>
  <c r="J21" i="3"/>
  <c r="J22" i="3"/>
  <c r="J23" i="3"/>
  <c r="J24" i="3"/>
  <c r="K30" i="3"/>
  <c r="N6" i="3"/>
  <c r="N8" i="3"/>
  <c r="L6" i="3"/>
  <c r="N9" i="3"/>
  <c r="N10" i="3"/>
  <c r="L9" i="3"/>
  <c r="L5" i="3"/>
  <c r="J29" i="3"/>
  <c r="J28" i="3"/>
  <c r="J27" i="3"/>
  <c r="J25" i="3"/>
  <c r="J6" i="3"/>
</calcChain>
</file>

<file path=xl/sharedStrings.xml><?xml version="1.0" encoding="utf-8"?>
<sst xmlns="http://schemas.openxmlformats.org/spreadsheetml/2006/main" count="65" uniqueCount="64">
  <si>
    <t>non</t>
  </si>
  <si>
    <t>1/3</t>
  </si>
  <si>
    <t>2/3</t>
  </si>
  <si>
    <t>3/3</t>
  </si>
  <si>
    <t>Indicateurs</t>
  </si>
  <si>
    <t>Compétences</t>
  </si>
  <si>
    <t>Poids</t>
  </si>
  <si>
    <t>Note</t>
  </si>
  <si>
    <r>
      <t xml:space="preserve">Note brute (si un taux Tx d'indicateurs évalués par objectif est &lt; 50%, ou si il y a une erreur, alors le calcul est refusé. Voir repères </t>
    </r>
    <r>
      <rPr>
        <sz val="12"/>
        <color indexed="10"/>
        <rFont val="Arial"/>
        <family val="2"/>
      </rPr>
      <t>◄</t>
    </r>
    <r>
      <rPr>
        <sz val="12"/>
        <rFont val="Arial"/>
        <family val="2"/>
      </rPr>
      <t xml:space="preserve"> à droite de la grille) :</t>
    </r>
  </si>
  <si>
    <t>Note sur 20 proposée au jury* :</t>
  </si>
  <si>
    <t>/20</t>
  </si>
  <si>
    <t>Note x coefficient :</t>
  </si>
  <si>
    <t xml:space="preserve">* La note proposée, arrondie au demi point ou au point entier supérieur, est décidée par les évaluateurs à partir de la note brute </t>
  </si>
  <si>
    <t xml:space="preserve">Candidat : </t>
  </si>
  <si>
    <t>C1 : Identifier décoder et interpréter les données de définition d’un ouvrage ou d’un élément</t>
  </si>
  <si>
    <t>C1.1</t>
  </si>
  <si>
    <t>Utiliser le modèle numérique de définition d’un ouvrage.</t>
  </si>
  <si>
    <t>Les manipulations simples de visualisation permettent la compréhension de l’ouvrage.</t>
  </si>
  <si>
    <t>Le choix des vues permet la réalisation.</t>
  </si>
  <si>
    <t>Les entités géométriques sont identifiées et exploitées.</t>
  </si>
  <si>
    <t>Identifier et localiser les sous-ensembles et les éléments d’un ouvrage.</t>
  </si>
  <si>
    <t>Les éléments de l’ouvrage sont situés dans l’ensemble ou le sous-ensemble.</t>
  </si>
  <si>
    <t>Les caractéristiques géométriques de l’élément sont identifiées et repérées.</t>
  </si>
  <si>
    <t>C1.2</t>
  </si>
  <si>
    <t>Expliciter le fonctionnement d’un ouvrage.</t>
  </si>
  <si>
    <t>Le type d’ouvrage est identifié.</t>
  </si>
  <si>
    <t>Les principales fonctions assurées par l’ouvrage sont déterminées.</t>
  </si>
  <si>
    <t>C1.3</t>
  </si>
  <si>
    <t>Caractériser les liaisons.</t>
  </si>
  <si>
    <t>C1.4</t>
  </si>
  <si>
    <t>La représentation ou la symbolisation des assemblages démontables ou permanents est décodée.</t>
  </si>
  <si>
    <t>Les éléments assemblés sont situés et le moyen de liaison est identifié</t>
  </si>
  <si>
    <t>Les liaisons sont identifiées.</t>
  </si>
  <si>
    <t>C1.5</t>
  </si>
  <si>
    <t>Identifier les caractéristiques d’un ouvrage, d’un sous-ensemble, d’un élément</t>
  </si>
  <si>
    <t>Les formes d’un élément sont identifiées dans toutes les vues.</t>
  </si>
  <si>
    <t>La nature des matériaux est identifiée au regard des fonctions d’usages.</t>
  </si>
  <si>
    <t>La désignation normalisée des  produits (profilés, tôles, ...) utilisés est décodée.</t>
  </si>
  <si>
    <t>La désignation normalisée des matériaux est décodée.</t>
  </si>
  <si>
    <t>Les contraintes réglementaires sont identifiées.</t>
  </si>
  <si>
    <t>C1.6</t>
  </si>
  <si>
    <t>Effectuer une recherche documentaire dans des bases de données.</t>
  </si>
  <si>
    <t>Les caractéristiques dimensionnelles des éléments standards sont collectées.</t>
  </si>
  <si>
    <t>C2 : Préparer la fabrication de tout ou partie d’un ouvrage ou d’un élément</t>
  </si>
  <si>
    <t>C1.7</t>
  </si>
  <si>
    <t>Identifier les procédés ou les moyens de fabrication.</t>
  </si>
  <si>
    <t>Identifier la chronologie des opérations de fabrication d’un élément.</t>
  </si>
  <si>
    <t>L’ordre des différentes étapes de fabrication est identifié.</t>
  </si>
  <si>
    <t>Établir ou identifier les documents opératoires.</t>
  </si>
  <si>
    <t>Les documents sont établis (hors commande numérique) ou identifiés en fonction des tâches à effectuer.</t>
  </si>
  <si>
    <t xml:space="preserve">C2.1 </t>
  </si>
  <si>
    <t>C2.2</t>
  </si>
  <si>
    <t>C2.3</t>
  </si>
  <si>
    <t>Identifier et localiser les joints soudés d’un sous-ensemble.</t>
  </si>
  <si>
    <t>Les joints soudés sont identifiés et localisés.</t>
  </si>
  <si>
    <t>CAP réalisations industrielles en chaudronnerie ou soudage option soudage</t>
  </si>
  <si>
    <t>Les positions géométriques relatives surface/surface, surface/volume, volume/volume sont données en utilisant un vocabulaire rigoureux.</t>
  </si>
  <si>
    <t>Épreuve EP1 – Unité U1S : analyse et exploitation des données préparatoires à une fabrication soudée</t>
  </si>
  <si>
    <t>/80</t>
  </si>
  <si>
    <t>Les surfaces et les volumes d’un élément sont désignés en utilisant un vocabulaire technique rigoureux.</t>
  </si>
  <si>
    <t>Les caractéristiques des surfaces et volumes sont données.</t>
  </si>
  <si>
    <t>Les procédés de soudage sont identifiés.</t>
  </si>
  <si>
    <t>Taux Txd'indicateurs évalués pour la compétence C1</t>
  </si>
  <si>
    <t>Taux Tx d'indicateurs évalués pour la compétence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</si>
</sst>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000000"/>
      <name val="Arial"/>
    </font>
    <font>
      <sz val="10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5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6"/>
      <color theme="1"/>
      <name val="Calibri"/>
      <scheme val="minor"/>
    </font>
    <font>
      <b/>
      <sz val="14"/>
      <color theme="1"/>
      <name val="Calibri"/>
      <scheme val="minor"/>
    </font>
    <font>
      <b/>
      <sz val="18"/>
      <color theme="1"/>
      <name val="Calibri"/>
      <scheme val="minor"/>
    </font>
    <font>
      <b/>
      <sz val="12"/>
      <color theme="1"/>
      <name val="Arial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9">
    <xf numFmtId="0" fontId="0" fillId="0" borderId="0" xfId="0"/>
    <xf numFmtId="0" fontId="6" fillId="0" borderId="1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7" fillId="0" borderId="0" xfId="0" applyFont="1"/>
    <xf numFmtId="49" fontId="6" fillId="0" borderId="1" xfId="0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18" fillId="0" borderId="0" xfId="0" applyFont="1"/>
    <xf numFmtId="0" fontId="1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0" fillId="2" borderId="1" xfId="0" applyNumberFormat="1" applyFill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0" fontId="3" fillId="6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5" xfId="0" applyFont="1" applyFill="1" applyBorder="1"/>
    <xf numFmtId="0" fontId="8" fillId="3" borderId="1" xfId="0" applyFont="1" applyFill="1" applyBorder="1"/>
    <xf numFmtId="0" fontId="8" fillId="6" borderId="5" xfId="0" applyFont="1" applyFill="1" applyBorder="1"/>
    <xf numFmtId="0" fontId="8" fillId="6" borderId="1" xfId="0" applyFont="1" applyFill="1" applyBorder="1"/>
    <xf numFmtId="0" fontId="21" fillId="0" borderId="0" xfId="0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/>
    </xf>
    <xf numFmtId="9" fontId="10" fillId="0" borderId="0" xfId="0" applyNumberFormat="1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0" fontId="19" fillId="0" borderId="8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4" fontId="13" fillId="0" borderId="6" xfId="0" applyNumberFormat="1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</xf>
    <xf numFmtId="164" fontId="15" fillId="4" borderId="6" xfId="0" applyNumberFormat="1" applyFont="1" applyFill="1" applyBorder="1" applyAlignment="1" applyProtection="1">
      <alignment horizontal="center" vertical="center"/>
    </xf>
    <xf numFmtId="0" fontId="15" fillId="4" borderId="7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center" vertical="top"/>
    </xf>
    <xf numFmtId="0" fontId="20" fillId="2" borderId="3" xfId="0" applyFont="1" applyFill="1" applyBorder="1" applyAlignment="1">
      <alignment horizontal="center" vertical="top"/>
    </xf>
    <xf numFmtId="0" fontId="20" fillId="2" borderId="4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18" fillId="5" borderId="0" xfId="0" applyFont="1" applyFill="1" applyAlignment="1">
      <alignment horizontal="left" vertical="center"/>
    </xf>
    <xf numFmtId="0" fontId="1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20" fillId="2" borderId="9" xfId="0" applyFont="1" applyFill="1" applyBorder="1" applyAlignment="1">
      <alignment horizontal="center" vertical="top"/>
    </xf>
    <xf numFmtId="0" fontId="20" fillId="2" borderId="10" xfId="0" applyFont="1" applyFill="1" applyBorder="1" applyAlignment="1">
      <alignment horizontal="center" vertical="top"/>
    </xf>
    <xf numFmtId="0" fontId="20" fillId="2" borderId="11" xfId="0" applyFont="1" applyFill="1" applyBorder="1" applyAlignment="1">
      <alignment horizontal="center" vertical="top"/>
    </xf>
    <xf numFmtId="0" fontId="22" fillId="0" borderId="0" xfId="0" applyFont="1" applyAlignment="1">
      <alignment vertical="center"/>
    </xf>
    <xf numFmtId="0" fontId="23" fillId="0" borderId="0" xfId="0" applyFont="1"/>
    <xf numFmtId="0" fontId="22" fillId="0" borderId="0" xfId="0" applyFont="1"/>
    <xf numFmtId="0" fontId="24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/>
    </xf>
  </cellXfs>
  <cellStyles count="2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60" zoomScaleNormal="60" workbookViewId="0">
      <selection activeCell="M1" sqref="M1:O1048576"/>
    </sheetView>
  </sheetViews>
  <sheetFormatPr baseColWidth="10" defaultRowHeight="15.75" x14ac:dyDescent="0.25"/>
  <cols>
    <col min="1" max="1" width="3" customWidth="1"/>
    <col min="2" max="2" width="6.5" customWidth="1"/>
    <col min="3" max="3" width="40.5" style="5" customWidth="1"/>
    <col min="4" max="4" width="94" customWidth="1"/>
    <col min="5" max="5" width="5.125" customWidth="1"/>
    <col min="6" max="6" width="5" customWidth="1"/>
    <col min="7" max="7" width="5.875" customWidth="1"/>
    <col min="8" max="8" width="5.625" customWidth="1"/>
    <col min="9" max="9" width="5.5" customWidth="1"/>
    <col min="10" max="10" width="6.125" style="11" customWidth="1"/>
    <col min="11" max="12" width="10.875" style="8"/>
    <col min="13" max="13" width="7.625" style="42" customWidth="1"/>
    <col min="14" max="14" width="8.5" style="44" customWidth="1"/>
    <col min="15" max="15" width="6" style="42" customWidth="1"/>
    <col min="16" max="16" width="10.875" style="76"/>
    <col min="17" max="18" width="11" style="76"/>
  </cols>
  <sheetData>
    <row r="1" spans="2:18" s="10" customFormat="1" ht="33" customHeight="1" x14ac:dyDescent="0.25">
      <c r="B1" s="21" t="s">
        <v>55</v>
      </c>
      <c r="C1" s="22"/>
      <c r="E1" s="68" t="s">
        <v>13</v>
      </c>
      <c r="F1" s="68"/>
      <c r="G1" s="68"/>
      <c r="H1" s="68"/>
      <c r="I1" s="68"/>
      <c r="J1" s="68"/>
      <c r="K1" s="68"/>
      <c r="L1" s="68"/>
      <c r="M1" s="42"/>
      <c r="N1" s="43"/>
      <c r="O1" s="42"/>
      <c r="P1" s="74"/>
      <c r="Q1" s="74"/>
      <c r="R1" s="74"/>
    </row>
    <row r="2" spans="2:18" s="20" customFormat="1" ht="18.75" x14ac:dyDescent="0.3">
      <c r="B2" s="20" t="s">
        <v>57</v>
      </c>
      <c r="E2" s="69"/>
      <c r="F2" s="69"/>
      <c r="G2" s="69"/>
      <c r="H2" s="69"/>
      <c r="I2" s="69"/>
      <c r="J2" s="69"/>
      <c r="K2" s="69"/>
      <c r="L2" s="69"/>
      <c r="M2" s="77"/>
      <c r="N2" s="78"/>
      <c r="O2" s="77"/>
      <c r="P2" s="75"/>
      <c r="Q2" s="75"/>
      <c r="R2" s="75"/>
    </row>
    <row r="4" spans="2:18" x14ac:dyDescent="0.25">
      <c r="B4" s="70" t="s">
        <v>5</v>
      </c>
      <c r="C4" s="70"/>
      <c r="D4" s="31" t="s">
        <v>4</v>
      </c>
      <c r="E4" s="1" t="s">
        <v>0</v>
      </c>
      <c r="F4" s="2">
        <v>0</v>
      </c>
      <c r="G4" s="2" t="s">
        <v>1</v>
      </c>
      <c r="H4" s="2" t="s">
        <v>2</v>
      </c>
      <c r="I4" s="2" t="s">
        <v>3</v>
      </c>
      <c r="K4" s="6" t="s">
        <v>6</v>
      </c>
      <c r="L4" s="6" t="s">
        <v>7</v>
      </c>
    </row>
    <row r="5" spans="2:18" x14ac:dyDescent="0.25">
      <c r="B5" s="71" t="s">
        <v>14</v>
      </c>
      <c r="C5" s="72"/>
      <c r="D5" s="72"/>
      <c r="E5" s="72"/>
      <c r="F5" s="72"/>
      <c r="G5" s="72"/>
      <c r="H5" s="72"/>
      <c r="I5" s="73"/>
      <c r="K5" s="24">
        <v>0.6</v>
      </c>
      <c r="L5" s="9">
        <f>SUM(L6:L25)</f>
        <v>0</v>
      </c>
      <c r="M5" s="42">
        <f>SUM(M6:M25)</f>
        <v>20</v>
      </c>
    </row>
    <row r="6" spans="2:18" x14ac:dyDescent="0.25">
      <c r="B6" s="58" t="s">
        <v>15</v>
      </c>
      <c r="C6" s="57" t="s">
        <v>16</v>
      </c>
      <c r="D6" s="4" t="s">
        <v>17</v>
      </c>
      <c r="E6" s="32"/>
      <c r="F6" s="33"/>
      <c r="G6" s="33"/>
      <c r="H6" s="33"/>
      <c r="I6" s="33"/>
      <c r="J6" s="23" t="str">
        <f>(IF(O6&lt;&gt;1,"◄",""))</f>
        <v>◄</v>
      </c>
      <c r="K6" s="7">
        <v>1</v>
      </c>
      <c r="L6" s="60">
        <f>SUM(N6:N8)</f>
        <v>0</v>
      </c>
      <c r="M6" s="42">
        <f>IF(E6&lt;&gt;"",0,K6)</f>
        <v>1</v>
      </c>
      <c r="N6" s="44">
        <f t="shared" ref="N6:N12" si="0">(IF(G6&lt;&gt;"",1/3,0)+IF(H6&lt;&gt;"",2/3,0)+IF(I6&lt;&gt;"",1,0))*K$5*20*M6/SUM(M$6:M$25)</f>
        <v>0</v>
      </c>
      <c r="O6" s="42">
        <f>COUNTA(E6:I6)</f>
        <v>0</v>
      </c>
    </row>
    <row r="7" spans="2:18" x14ac:dyDescent="0.25">
      <c r="B7" s="59"/>
      <c r="C7" s="57"/>
      <c r="D7" s="30" t="s">
        <v>18</v>
      </c>
      <c r="E7" s="34"/>
      <c r="F7" s="35"/>
      <c r="G7" s="35"/>
      <c r="H7" s="35"/>
      <c r="I7" s="35"/>
      <c r="J7" s="23" t="str">
        <f t="shared" ref="J7:J24" si="1">(IF(O7&lt;&gt;1,"◄",""))</f>
        <v>◄</v>
      </c>
      <c r="K7" s="27">
        <v>1</v>
      </c>
      <c r="L7" s="60"/>
      <c r="M7" s="42">
        <f>IF(E7&lt;&gt;"",0,K7)</f>
        <v>1</v>
      </c>
      <c r="N7" s="44">
        <f t="shared" si="0"/>
        <v>0</v>
      </c>
      <c r="O7" s="42">
        <f>COUNTA(E7:I7)</f>
        <v>0</v>
      </c>
    </row>
    <row r="8" spans="2:18" x14ac:dyDescent="0.25">
      <c r="B8" s="64"/>
      <c r="C8" s="57"/>
      <c r="D8" s="4" t="s">
        <v>19</v>
      </c>
      <c r="E8" s="32"/>
      <c r="F8" s="33"/>
      <c r="G8" s="33"/>
      <c r="H8" s="33"/>
      <c r="I8" s="33"/>
      <c r="J8" s="23" t="str">
        <f t="shared" si="1"/>
        <v>◄</v>
      </c>
      <c r="K8" s="7">
        <v>1</v>
      </c>
      <c r="L8" s="60"/>
      <c r="M8" s="42">
        <f>IF(E8&lt;&gt;"",0,K8)</f>
        <v>1</v>
      </c>
      <c r="N8" s="44">
        <f t="shared" si="0"/>
        <v>0</v>
      </c>
      <c r="O8" s="42">
        <f>COUNTA(E8:I8)</f>
        <v>0</v>
      </c>
    </row>
    <row r="9" spans="2:18" x14ac:dyDescent="0.25">
      <c r="B9" s="58" t="s">
        <v>23</v>
      </c>
      <c r="C9" s="57" t="s">
        <v>20</v>
      </c>
      <c r="D9" s="30" t="s">
        <v>21</v>
      </c>
      <c r="E9" s="34"/>
      <c r="F9" s="35"/>
      <c r="G9" s="35"/>
      <c r="H9" s="35"/>
      <c r="I9" s="35"/>
      <c r="J9" s="23" t="str">
        <f t="shared" si="1"/>
        <v>◄</v>
      </c>
      <c r="K9" s="7">
        <v>1</v>
      </c>
      <c r="L9" s="60">
        <f>SUM(N9:N10)</f>
        <v>0</v>
      </c>
      <c r="M9" s="42">
        <f t="shared" ref="M9:M29" si="2">IF(E9&lt;&gt;"",0,K9)</f>
        <v>1</v>
      </c>
      <c r="N9" s="44">
        <f t="shared" si="0"/>
        <v>0</v>
      </c>
      <c r="O9" s="42">
        <f t="shared" ref="O9:O29" si="3">COUNTA(E9:I9)</f>
        <v>0</v>
      </c>
    </row>
    <row r="10" spans="2:18" x14ac:dyDescent="0.25">
      <c r="B10" s="64"/>
      <c r="C10" s="57"/>
      <c r="D10" s="4" t="s">
        <v>22</v>
      </c>
      <c r="E10" s="32"/>
      <c r="F10" s="33"/>
      <c r="G10" s="33"/>
      <c r="H10" s="33"/>
      <c r="I10" s="33"/>
      <c r="J10" s="23" t="str">
        <f t="shared" si="1"/>
        <v>◄</v>
      </c>
      <c r="K10" s="7">
        <v>1</v>
      </c>
      <c r="L10" s="60"/>
      <c r="M10" s="42">
        <f t="shared" si="2"/>
        <v>1</v>
      </c>
      <c r="N10" s="44">
        <f t="shared" si="0"/>
        <v>0</v>
      </c>
      <c r="O10" s="42">
        <f t="shared" si="3"/>
        <v>0</v>
      </c>
    </row>
    <row r="11" spans="2:18" x14ac:dyDescent="0.25">
      <c r="B11" s="58" t="s">
        <v>27</v>
      </c>
      <c r="C11" s="57" t="s">
        <v>24</v>
      </c>
      <c r="D11" s="30" t="s">
        <v>25</v>
      </c>
      <c r="E11" s="34"/>
      <c r="F11" s="35"/>
      <c r="G11" s="35"/>
      <c r="H11" s="35"/>
      <c r="I11" s="35"/>
      <c r="J11" s="23" t="str">
        <f t="shared" si="1"/>
        <v>◄</v>
      </c>
      <c r="K11" s="7">
        <v>1</v>
      </c>
      <c r="L11" s="60">
        <f>SUM(N11:N12)</f>
        <v>0</v>
      </c>
      <c r="M11" s="42">
        <f t="shared" si="2"/>
        <v>1</v>
      </c>
      <c r="N11" s="44">
        <f t="shared" si="0"/>
        <v>0</v>
      </c>
      <c r="O11" s="42">
        <f t="shared" si="3"/>
        <v>0</v>
      </c>
    </row>
    <row r="12" spans="2:18" ht="15.95" customHeight="1" x14ac:dyDescent="0.25">
      <c r="B12" s="59"/>
      <c r="C12" s="57"/>
      <c r="D12" s="4" t="s">
        <v>26</v>
      </c>
      <c r="E12" s="32"/>
      <c r="F12" s="33"/>
      <c r="G12" s="33"/>
      <c r="H12" s="33"/>
      <c r="I12" s="33"/>
      <c r="J12" s="23" t="str">
        <f t="shared" si="1"/>
        <v>◄</v>
      </c>
      <c r="K12" s="7">
        <v>1</v>
      </c>
      <c r="L12" s="60"/>
      <c r="M12" s="42">
        <f t="shared" si="2"/>
        <v>1</v>
      </c>
      <c r="N12" s="44">
        <f t="shared" si="0"/>
        <v>0</v>
      </c>
      <c r="O12" s="42">
        <f t="shared" si="3"/>
        <v>0</v>
      </c>
    </row>
    <row r="13" spans="2:18" ht="15.95" customHeight="1" x14ac:dyDescent="0.25">
      <c r="B13" s="58" t="s">
        <v>29</v>
      </c>
      <c r="C13" s="61" t="s">
        <v>28</v>
      </c>
      <c r="D13" s="3" t="s">
        <v>30</v>
      </c>
      <c r="E13" s="34"/>
      <c r="F13" s="35"/>
      <c r="G13" s="35"/>
      <c r="H13" s="35"/>
      <c r="I13" s="35"/>
      <c r="J13" s="23" t="str">
        <f t="shared" si="1"/>
        <v>◄</v>
      </c>
      <c r="K13" s="27">
        <v>1</v>
      </c>
      <c r="L13" s="65">
        <f>SUM(N13:N15)</f>
        <v>0</v>
      </c>
      <c r="M13" s="42">
        <f t="shared" si="2"/>
        <v>1</v>
      </c>
      <c r="N13" s="44">
        <f t="shared" ref="N13:N24" si="4">(IF(G13&lt;&gt;"",1/3,0)+IF(H13&lt;&gt;"",2/3,0)+IF(I13&lt;&gt;"",1,0))*K$5*20*M13/SUM(M$6:M$25)</f>
        <v>0</v>
      </c>
      <c r="O13" s="42">
        <f t="shared" si="3"/>
        <v>0</v>
      </c>
    </row>
    <row r="14" spans="2:18" ht="15.95" customHeight="1" x14ac:dyDescent="0.25">
      <c r="B14" s="59"/>
      <c r="C14" s="62"/>
      <c r="D14" s="4" t="s">
        <v>31</v>
      </c>
      <c r="E14" s="32"/>
      <c r="F14" s="33"/>
      <c r="G14" s="33"/>
      <c r="H14" s="33"/>
      <c r="I14" s="33"/>
      <c r="J14" s="23" t="str">
        <f t="shared" si="1"/>
        <v>◄</v>
      </c>
      <c r="K14" s="27">
        <v>1</v>
      </c>
      <c r="L14" s="66"/>
      <c r="M14" s="42">
        <f t="shared" si="2"/>
        <v>1</v>
      </c>
      <c r="N14" s="44">
        <f t="shared" si="4"/>
        <v>0</v>
      </c>
      <c r="O14" s="42">
        <f t="shared" si="3"/>
        <v>0</v>
      </c>
    </row>
    <row r="15" spans="2:18" ht="15.95" customHeight="1" x14ac:dyDescent="0.25">
      <c r="B15" s="64"/>
      <c r="C15" s="63"/>
      <c r="D15" s="3" t="s">
        <v>32</v>
      </c>
      <c r="E15" s="34"/>
      <c r="F15" s="35"/>
      <c r="G15" s="35"/>
      <c r="H15" s="35"/>
      <c r="I15" s="35"/>
      <c r="J15" s="23" t="str">
        <f t="shared" si="1"/>
        <v>◄</v>
      </c>
      <c r="K15" s="27">
        <v>1</v>
      </c>
      <c r="L15" s="67"/>
      <c r="M15" s="42">
        <f t="shared" si="2"/>
        <v>1</v>
      </c>
      <c r="N15" s="44">
        <f t="shared" si="4"/>
        <v>0</v>
      </c>
      <c r="O15" s="42">
        <f t="shared" si="3"/>
        <v>0</v>
      </c>
    </row>
    <row r="16" spans="2:18" ht="25.5" x14ac:dyDescent="0.25">
      <c r="B16" s="37" t="s">
        <v>33</v>
      </c>
      <c r="C16" s="29" t="s">
        <v>53</v>
      </c>
      <c r="D16" s="4" t="s">
        <v>54</v>
      </c>
      <c r="E16" s="32"/>
      <c r="F16" s="33"/>
      <c r="G16" s="33"/>
      <c r="H16" s="33"/>
      <c r="I16" s="33"/>
      <c r="J16" s="23" t="str">
        <f t="shared" si="1"/>
        <v>◄</v>
      </c>
      <c r="K16" s="27">
        <v>1</v>
      </c>
      <c r="L16" s="26">
        <f>N16</f>
        <v>0</v>
      </c>
      <c r="M16" s="42">
        <f t="shared" si="2"/>
        <v>1</v>
      </c>
      <c r="N16" s="44">
        <f t="shared" si="4"/>
        <v>0</v>
      </c>
      <c r="O16" s="42">
        <f t="shared" si="3"/>
        <v>0</v>
      </c>
    </row>
    <row r="17" spans="2:15" ht="21.95" customHeight="1" x14ac:dyDescent="0.25">
      <c r="B17" s="58" t="s">
        <v>40</v>
      </c>
      <c r="C17" s="61" t="s">
        <v>34</v>
      </c>
      <c r="D17" s="3" t="s">
        <v>59</v>
      </c>
      <c r="E17" s="34"/>
      <c r="F17" s="35"/>
      <c r="G17" s="35"/>
      <c r="H17" s="35"/>
      <c r="I17" s="35"/>
      <c r="J17" s="23" t="str">
        <f t="shared" si="1"/>
        <v>◄</v>
      </c>
      <c r="K17" s="27">
        <v>1</v>
      </c>
      <c r="L17" s="65">
        <f>SUM(N17:N24)</f>
        <v>0</v>
      </c>
      <c r="M17" s="42">
        <f t="shared" si="2"/>
        <v>1</v>
      </c>
      <c r="N17" s="44">
        <f t="shared" si="4"/>
        <v>0</v>
      </c>
      <c r="O17" s="42">
        <f t="shared" si="3"/>
        <v>0</v>
      </c>
    </row>
    <row r="18" spans="2:15" ht="21.95" customHeight="1" x14ac:dyDescent="0.25">
      <c r="B18" s="59"/>
      <c r="C18" s="62"/>
      <c r="D18" s="4" t="s">
        <v>60</v>
      </c>
      <c r="E18" s="32"/>
      <c r="F18" s="33"/>
      <c r="G18" s="33"/>
      <c r="H18" s="33"/>
      <c r="I18" s="33"/>
      <c r="J18" s="23" t="str">
        <f t="shared" si="1"/>
        <v>◄</v>
      </c>
      <c r="K18" s="27">
        <v>1</v>
      </c>
      <c r="L18" s="66"/>
      <c r="M18" s="42">
        <f t="shared" si="2"/>
        <v>1</v>
      </c>
      <c r="N18" s="44">
        <f t="shared" si="4"/>
        <v>0</v>
      </c>
      <c r="O18" s="42">
        <f t="shared" si="3"/>
        <v>0</v>
      </c>
    </row>
    <row r="19" spans="2:15" ht="25.5" x14ac:dyDescent="0.25">
      <c r="B19" s="59"/>
      <c r="C19" s="62"/>
      <c r="D19" s="30" t="s">
        <v>56</v>
      </c>
      <c r="E19" s="34"/>
      <c r="F19" s="35"/>
      <c r="G19" s="35"/>
      <c r="H19" s="35"/>
      <c r="I19" s="35"/>
      <c r="J19" s="23" t="str">
        <f t="shared" si="1"/>
        <v>◄</v>
      </c>
      <c r="K19" s="27">
        <v>1</v>
      </c>
      <c r="L19" s="66"/>
      <c r="M19" s="42">
        <f t="shared" si="2"/>
        <v>1</v>
      </c>
      <c r="N19" s="44">
        <f t="shared" si="4"/>
        <v>0</v>
      </c>
      <c r="O19" s="42">
        <f t="shared" si="3"/>
        <v>0</v>
      </c>
    </row>
    <row r="20" spans="2:15" ht="15.95" customHeight="1" x14ac:dyDescent="0.25">
      <c r="B20" s="59"/>
      <c r="C20" s="62"/>
      <c r="D20" s="4" t="s">
        <v>35</v>
      </c>
      <c r="E20" s="32"/>
      <c r="F20" s="33"/>
      <c r="G20" s="33"/>
      <c r="H20" s="33"/>
      <c r="I20" s="33"/>
      <c r="J20" s="23" t="str">
        <f t="shared" si="1"/>
        <v>◄</v>
      </c>
      <c r="K20" s="27">
        <v>1</v>
      </c>
      <c r="L20" s="66"/>
      <c r="M20" s="42">
        <f t="shared" si="2"/>
        <v>1</v>
      </c>
      <c r="N20" s="44">
        <f t="shared" si="4"/>
        <v>0</v>
      </c>
      <c r="O20" s="42">
        <f t="shared" si="3"/>
        <v>0</v>
      </c>
    </row>
    <row r="21" spans="2:15" ht="15.95" customHeight="1" x14ac:dyDescent="0.25">
      <c r="B21" s="59"/>
      <c r="C21" s="62"/>
      <c r="D21" s="30" t="s">
        <v>36</v>
      </c>
      <c r="E21" s="34"/>
      <c r="F21" s="35"/>
      <c r="G21" s="35"/>
      <c r="H21" s="35"/>
      <c r="I21" s="35"/>
      <c r="J21" s="23" t="str">
        <f t="shared" si="1"/>
        <v>◄</v>
      </c>
      <c r="K21" s="27">
        <v>1</v>
      </c>
      <c r="L21" s="66"/>
      <c r="M21" s="42">
        <f t="shared" si="2"/>
        <v>1</v>
      </c>
      <c r="N21" s="44">
        <f t="shared" si="4"/>
        <v>0</v>
      </c>
      <c r="O21" s="42">
        <f t="shared" si="3"/>
        <v>0</v>
      </c>
    </row>
    <row r="22" spans="2:15" ht="15.95" customHeight="1" x14ac:dyDescent="0.25">
      <c r="B22" s="59"/>
      <c r="C22" s="62"/>
      <c r="D22" s="4" t="s">
        <v>37</v>
      </c>
      <c r="E22" s="32"/>
      <c r="F22" s="33"/>
      <c r="G22" s="33"/>
      <c r="H22" s="33"/>
      <c r="I22" s="33"/>
      <c r="J22" s="23" t="str">
        <f t="shared" si="1"/>
        <v>◄</v>
      </c>
      <c r="K22" s="27">
        <v>1</v>
      </c>
      <c r="L22" s="66"/>
      <c r="M22" s="42">
        <f t="shared" si="2"/>
        <v>1</v>
      </c>
      <c r="N22" s="44">
        <f t="shared" si="4"/>
        <v>0</v>
      </c>
      <c r="O22" s="42">
        <f t="shared" si="3"/>
        <v>0</v>
      </c>
    </row>
    <row r="23" spans="2:15" ht="15.95" customHeight="1" x14ac:dyDescent="0.25">
      <c r="B23" s="59"/>
      <c r="C23" s="62"/>
      <c r="D23" s="30" t="s">
        <v>38</v>
      </c>
      <c r="E23" s="34"/>
      <c r="F23" s="35"/>
      <c r="G23" s="35"/>
      <c r="H23" s="35"/>
      <c r="I23" s="35"/>
      <c r="J23" s="23" t="str">
        <f t="shared" si="1"/>
        <v>◄</v>
      </c>
      <c r="K23" s="27">
        <v>1</v>
      </c>
      <c r="L23" s="66"/>
      <c r="M23" s="42">
        <f t="shared" si="2"/>
        <v>1</v>
      </c>
      <c r="N23" s="44">
        <f t="shared" si="4"/>
        <v>0</v>
      </c>
      <c r="O23" s="42">
        <f t="shared" si="3"/>
        <v>0</v>
      </c>
    </row>
    <row r="24" spans="2:15" ht="15.95" customHeight="1" x14ac:dyDescent="0.25">
      <c r="B24" s="64"/>
      <c r="C24" s="63"/>
      <c r="D24" s="4" t="s">
        <v>39</v>
      </c>
      <c r="E24" s="32"/>
      <c r="F24" s="33"/>
      <c r="G24" s="33"/>
      <c r="H24" s="33"/>
      <c r="I24" s="33"/>
      <c r="J24" s="23" t="str">
        <f t="shared" si="1"/>
        <v>◄</v>
      </c>
      <c r="K24" s="27">
        <v>1</v>
      </c>
      <c r="L24" s="67"/>
      <c r="M24" s="42">
        <f t="shared" si="2"/>
        <v>1</v>
      </c>
      <c r="N24" s="44">
        <f t="shared" si="4"/>
        <v>0</v>
      </c>
      <c r="O24" s="42">
        <f t="shared" si="3"/>
        <v>0</v>
      </c>
    </row>
    <row r="25" spans="2:15" ht="25.5" x14ac:dyDescent="0.25">
      <c r="B25" s="36" t="s">
        <v>44</v>
      </c>
      <c r="C25" s="28" t="s">
        <v>41</v>
      </c>
      <c r="D25" s="3" t="s">
        <v>42</v>
      </c>
      <c r="E25" s="34"/>
      <c r="F25" s="35"/>
      <c r="G25" s="35"/>
      <c r="H25" s="35"/>
      <c r="I25" s="35"/>
      <c r="J25" s="23" t="str">
        <f t="shared" ref="J25:J29" si="5">(IF(O25&lt;&gt;1,"◄",""))</f>
        <v>◄</v>
      </c>
      <c r="K25" s="7">
        <v>1</v>
      </c>
      <c r="L25" s="26">
        <f>N25</f>
        <v>0</v>
      </c>
      <c r="M25" s="42">
        <f t="shared" si="2"/>
        <v>1</v>
      </c>
      <c r="N25" s="44">
        <f>(IF(G25&lt;&gt;"",1/3,0)+IF(H25&lt;&gt;"",2/3,0)+IF(I25&lt;&gt;"",1,0))*K$5*20*M25/SUM(M$6:M$25)</f>
        <v>0</v>
      </c>
      <c r="O25" s="42">
        <f t="shared" si="3"/>
        <v>0</v>
      </c>
    </row>
    <row r="26" spans="2:15" x14ac:dyDescent="0.25">
      <c r="B26" s="54" t="s">
        <v>43</v>
      </c>
      <c r="C26" s="55"/>
      <c r="D26" s="56"/>
      <c r="E26" s="54"/>
      <c r="F26" s="54"/>
      <c r="G26" s="54"/>
      <c r="H26" s="54"/>
      <c r="I26" s="54"/>
      <c r="J26" s="23"/>
      <c r="K26" s="24">
        <v>0.4</v>
      </c>
      <c r="L26" s="9">
        <f>SUM(L27:L29)</f>
        <v>0</v>
      </c>
      <c r="M26" s="42">
        <f>SUM(M27:M29)</f>
        <v>3</v>
      </c>
    </row>
    <row r="27" spans="2:15" x14ac:dyDescent="0.25">
      <c r="B27" s="37" t="s">
        <v>50</v>
      </c>
      <c r="C27" s="3" t="s">
        <v>45</v>
      </c>
      <c r="D27" s="4" t="s">
        <v>61</v>
      </c>
      <c r="E27" s="38"/>
      <c r="F27" s="39"/>
      <c r="G27" s="39"/>
      <c r="H27" s="39"/>
      <c r="I27" s="39"/>
      <c r="J27" s="23" t="str">
        <f t="shared" si="5"/>
        <v>◄</v>
      </c>
      <c r="K27" s="7">
        <v>1</v>
      </c>
      <c r="L27" s="26">
        <f>SUM(N27:N27)</f>
        <v>0</v>
      </c>
      <c r="M27" s="42">
        <f t="shared" si="2"/>
        <v>1</v>
      </c>
      <c r="N27" s="44">
        <f>(IF(G27&lt;&gt;"",1/3,0)+IF(H27&lt;&gt;"",2/3,0)+IF(I27&lt;&gt;"",1,0))*K$26*20*M27/SUM(M$27:M$29)</f>
        <v>0</v>
      </c>
      <c r="O27" s="42">
        <f t="shared" si="3"/>
        <v>0</v>
      </c>
    </row>
    <row r="28" spans="2:15" ht="25.5" x14ac:dyDescent="0.25">
      <c r="B28" s="37" t="s">
        <v>51</v>
      </c>
      <c r="C28" s="3" t="s">
        <v>46</v>
      </c>
      <c r="D28" s="30" t="s">
        <v>47</v>
      </c>
      <c r="E28" s="40"/>
      <c r="F28" s="41"/>
      <c r="G28" s="41"/>
      <c r="H28" s="41"/>
      <c r="I28" s="41"/>
      <c r="J28" s="23" t="str">
        <f t="shared" si="5"/>
        <v>◄</v>
      </c>
      <c r="K28" s="7">
        <v>1</v>
      </c>
      <c r="L28" s="26">
        <f>SUM(N28:N28)</f>
        <v>0</v>
      </c>
      <c r="M28" s="42">
        <f t="shared" si="2"/>
        <v>1</v>
      </c>
      <c r="N28" s="44">
        <f>(IF(G28&lt;&gt;"",1/3,0)+IF(H28&lt;&gt;"",2/3,0)+IF(I28&lt;&gt;"",1,0))*K$26*20*M28/SUM(M$27:M$29)</f>
        <v>0</v>
      </c>
      <c r="O28" s="42">
        <f t="shared" si="3"/>
        <v>0</v>
      </c>
    </row>
    <row r="29" spans="2:15" x14ac:dyDescent="0.25">
      <c r="B29" s="37" t="s">
        <v>52</v>
      </c>
      <c r="C29" s="3" t="s">
        <v>48</v>
      </c>
      <c r="D29" s="4" t="s">
        <v>49</v>
      </c>
      <c r="E29" s="38"/>
      <c r="F29" s="39"/>
      <c r="G29" s="39"/>
      <c r="H29" s="39"/>
      <c r="I29" s="39"/>
      <c r="J29" s="23" t="str">
        <f t="shared" si="5"/>
        <v>◄</v>
      </c>
      <c r="K29" s="7">
        <v>1</v>
      </c>
      <c r="L29" s="26">
        <f>SUM(N29:N29)</f>
        <v>0</v>
      </c>
      <c r="M29" s="42">
        <f t="shared" si="2"/>
        <v>1</v>
      </c>
      <c r="N29" s="44">
        <f>(IF(G29&lt;&gt;"",1/3,0)+IF(H29&lt;&gt;"",2/3,0)+IF(I29&lt;&gt;"",1,0))*K$26*20*M29/SUM(M$27:M$29)</f>
        <v>0</v>
      </c>
      <c r="O29" s="42">
        <f t="shared" si="3"/>
        <v>0</v>
      </c>
    </row>
    <row r="30" spans="2:15" x14ac:dyDescent="0.25">
      <c r="K30" s="25">
        <f>SUM(K5+K26)</f>
        <v>1</v>
      </c>
      <c r="O30" s="42">
        <f>SUM(O6:O29)</f>
        <v>0</v>
      </c>
    </row>
    <row r="31" spans="2:15" x14ac:dyDescent="0.25">
      <c r="D31" s="12" t="s">
        <v>62</v>
      </c>
      <c r="E31" s="13"/>
      <c r="F31" s="45">
        <f>M5/SUM(K6:K25)</f>
        <v>1</v>
      </c>
      <c r="G31" s="45"/>
      <c r="H31" s="45"/>
      <c r="I31" s="45"/>
    </row>
    <row r="32" spans="2:15" x14ac:dyDescent="0.25">
      <c r="D32" s="12" t="s">
        <v>63</v>
      </c>
      <c r="E32" s="13"/>
      <c r="F32" s="45">
        <f>M26/SUM(K27:K29)</f>
        <v>1</v>
      </c>
      <c r="G32" s="45"/>
      <c r="H32" s="45"/>
      <c r="I32" s="45"/>
    </row>
    <row r="33" spans="1:18" s="11" customFormat="1" ht="27.95" customHeight="1" thickBot="1" x14ac:dyDescent="0.3">
      <c r="A33"/>
      <c r="B33"/>
      <c r="C33" s="5"/>
      <c r="D33" s="14" t="s">
        <v>8</v>
      </c>
      <c r="E33"/>
      <c r="F33" s="47" t="str">
        <f>IF(OR(F31&lt;0.5,F32&lt;0.5),"Tx&lt;50",IF(O30&lt;&gt;23,"Erreur",(L5+L26)))</f>
        <v>Erreur</v>
      </c>
      <c r="G33" s="47"/>
      <c r="H33" s="48" t="s">
        <v>10</v>
      </c>
      <c r="I33" s="49"/>
      <c r="K33" s="8"/>
      <c r="L33" s="8"/>
      <c r="M33" s="42"/>
      <c r="N33" s="44"/>
      <c r="O33" s="42"/>
      <c r="P33" s="76"/>
      <c r="Q33" s="76"/>
      <c r="R33" s="76"/>
    </row>
    <row r="34" spans="1:18" s="11" customFormat="1" ht="24" customHeight="1" thickBot="1" x14ac:dyDescent="0.3">
      <c r="A34"/>
      <c r="B34" s="15"/>
      <c r="C34" s="16"/>
      <c r="D34" s="17" t="s">
        <v>9</v>
      </c>
      <c r="E34" s="18"/>
      <c r="F34" s="50"/>
      <c r="G34" s="50"/>
      <c r="H34" s="51" t="s">
        <v>10</v>
      </c>
      <c r="I34" s="51"/>
      <c r="K34" s="8"/>
      <c r="L34" s="8"/>
      <c r="M34" s="42"/>
      <c r="N34" s="44"/>
      <c r="O34" s="42"/>
      <c r="P34" s="76"/>
      <c r="Q34" s="76"/>
      <c r="R34" s="76"/>
    </row>
    <row r="35" spans="1:18" s="11" customFormat="1" ht="24" customHeight="1" thickBot="1" x14ac:dyDescent="0.3">
      <c r="A35"/>
      <c r="B35" s="15"/>
      <c r="C35" s="16"/>
      <c r="D35" s="19" t="s">
        <v>11</v>
      </c>
      <c r="E35" s="13"/>
      <c r="F35" s="52">
        <f>F34*4</f>
        <v>0</v>
      </c>
      <c r="G35" s="52"/>
      <c r="H35" s="53" t="s">
        <v>58</v>
      </c>
      <c r="I35" s="53"/>
      <c r="K35" s="8"/>
      <c r="L35" s="8"/>
      <c r="M35" s="42"/>
      <c r="N35" s="44"/>
      <c r="O35" s="42"/>
      <c r="P35" s="76"/>
      <c r="Q35" s="76"/>
      <c r="R35" s="76"/>
    </row>
    <row r="36" spans="1:18" s="11" customFormat="1" x14ac:dyDescent="0.25">
      <c r="A36"/>
      <c r="B36" s="46" t="s">
        <v>12</v>
      </c>
      <c r="C36" s="46"/>
      <c r="D36" s="46"/>
      <c r="E36" s="46"/>
      <c r="F36" s="46"/>
      <c r="G36" s="46"/>
      <c r="H36" s="46"/>
      <c r="I36" s="46"/>
      <c r="K36" s="8"/>
      <c r="L36" s="8"/>
      <c r="M36" s="42"/>
      <c r="N36" s="44"/>
      <c r="O36" s="42"/>
      <c r="P36" s="76"/>
      <c r="Q36" s="76"/>
      <c r="R36" s="76"/>
    </row>
  </sheetData>
  <mergeCells count="29">
    <mergeCell ref="E1:L1"/>
    <mergeCell ref="E2:L2"/>
    <mergeCell ref="B4:C4"/>
    <mergeCell ref="B5:I5"/>
    <mergeCell ref="B9:B10"/>
    <mergeCell ref="C9:C10"/>
    <mergeCell ref="L9:L10"/>
    <mergeCell ref="C6:C8"/>
    <mergeCell ref="B6:B8"/>
    <mergeCell ref="L6:L8"/>
    <mergeCell ref="B26:I26"/>
    <mergeCell ref="C11:C12"/>
    <mergeCell ref="B11:B12"/>
    <mergeCell ref="L11:L12"/>
    <mergeCell ref="C13:C15"/>
    <mergeCell ref="B13:B15"/>
    <mergeCell ref="C17:C24"/>
    <mergeCell ref="B17:B24"/>
    <mergeCell ref="L13:L15"/>
    <mergeCell ref="L17:L24"/>
    <mergeCell ref="F31:I31"/>
    <mergeCell ref="F32:I32"/>
    <mergeCell ref="B36:I36"/>
    <mergeCell ref="F33:G33"/>
    <mergeCell ref="H33:I33"/>
    <mergeCell ref="F34:G34"/>
    <mergeCell ref="H34:I34"/>
    <mergeCell ref="F35:G35"/>
    <mergeCell ref="H35:I35"/>
  </mergeCells>
  <pageMargins left="0.75" right="0.75" top="1" bottom="1" header="0.5" footer="0.5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EP1 option B</vt:lpstr>
    </vt:vector>
  </TitlesOfParts>
  <Company>IGEN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Rage</dc:creator>
  <cp:lastModifiedBy>Daniel Glaiser</cp:lastModifiedBy>
  <dcterms:created xsi:type="dcterms:W3CDTF">2015-11-24T16:36:06Z</dcterms:created>
  <dcterms:modified xsi:type="dcterms:W3CDTF">2017-11-19T22:39:41Z</dcterms:modified>
</cp:coreProperties>
</file>